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270" windowWidth="14940" windowHeight="9150" activeTab="0"/>
  </bookViews>
  <sheets>
    <sheet name="Financial Statement" sheetId="1" r:id="rId1"/>
  </sheets>
  <definedNames/>
  <calcPr fullCalcOnLoad="1"/>
</workbook>
</file>

<file path=xl/sharedStrings.xml><?xml version="1.0" encoding="utf-8"?>
<sst xmlns="http://schemas.openxmlformats.org/spreadsheetml/2006/main" count="176" uniqueCount="168">
  <si>
    <t/>
  </si>
  <si>
    <t>ASSETS</t>
  </si>
  <si>
    <t>A- CURRENT ASSETS</t>
  </si>
  <si>
    <t>I. Cash and cash equivalents</t>
  </si>
  <si>
    <t>1. Cash</t>
  </si>
  <si>
    <t>2. Cash equivalents</t>
  </si>
  <si>
    <t>II. Short-term investments</t>
  </si>
  <si>
    <t>III. Accounts receivable</t>
  </si>
  <si>
    <t>1. Receivables from customers</t>
  </si>
  <si>
    <t>1.1. Receivables from insurance contract</t>
  </si>
  <si>
    <t>1.2. Other receivables from customers</t>
  </si>
  <si>
    <t>2. Advanced payments to suppliers</t>
  </si>
  <si>
    <t>IV. Inventory</t>
  </si>
  <si>
    <t>V. Other current assets</t>
  </si>
  <si>
    <t>1. Short-term prepaid expenses</t>
  </si>
  <si>
    <t>1.1 Unallocated commission expenses</t>
  </si>
  <si>
    <t>1.2. Other short-term prepaid expenses</t>
  </si>
  <si>
    <t>2.  Deductible VAT</t>
  </si>
  <si>
    <t>3. Taxes and receivables from the State</t>
  </si>
  <si>
    <t>6. Trading government bonds</t>
  </si>
  <si>
    <t>7. Other current assets</t>
  </si>
  <si>
    <t>VIII. Reinsurance assets</t>
  </si>
  <si>
    <t>I. Long-term receivables</t>
  </si>
  <si>
    <t>1. Long-term receivables from customers</t>
  </si>
  <si>
    <t>II. Fixed Assets</t>
  </si>
  <si>
    <t>1. Investment in subsidiaries</t>
  </si>
  <si>
    <t>1. Tangible fixed assets</t>
  </si>
  <si>
    <t>2. Investment in Joint Ventures, Associates</t>
  </si>
  <si>
    <t>4. Allowance for Long-term Investments</t>
  </si>
  <si>
    <t xml:space="preserve">   - Historical cost</t>
  </si>
  <si>
    <t>VI. Long-term financial investments</t>
  </si>
  <si>
    <t>TOTAL ASSETS</t>
  </si>
  <si>
    <t>RESOURCES</t>
  </si>
  <si>
    <t>A. LIABILITIES</t>
  </si>
  <si>
    <t>I. Current liabilities</t>
  </si>
  <si>
    <t>II. Long-term liabilities</t>
  </si>
  <si>
    <t>5. Long-term Internal Payables</t>
  </si>
  <si>
    <t>7. Other long-term payables</t>
  </si>
  <si>
    <t>B. OWNERS' EQUITY</t>
  </si>
  <si>
    <t>Resources and Funds</t>
  </si>
  <si>
    <t>1. Owner's equity</t>
  </si>
  <si>
    <t>2 Share premium</t>
  </si>
  <si>
    <t>9. Compulsory Reserve fund</t>
  </si>
  <si>
    <t>TOTAL RESOURCES</t>
  </si>
  <si>
    <t>Off-Balance Sheet</t>
  </si>
  <si>
    <t>1. Assets hired</t>
  </si>
  <si>
    <t>2. Goods keep on behalf of the Others</t>
  </si>
  <si>
    <t>1. Trading securities</t>
  </si>
  <si>
    <t>2. Provision for impairment of trading securities</t>
  </si>
  <si>
    <t>3. Held-to-maturity investment</t>
  </si>
  <si>
    <t>3. Short-term internal receivables</t>
  </si>
  <si>
    <t>4. Construction contract progress receivables due to customers</t>
  </si>
  <si>
    <t>5. Receivables from short-term lending</t>
  </si>
  <si>
    <t>6. Other short-term receivables</t>
  </si>
  <si>
    <t>7. Provision for bad receivables</t>
  </si>
  <si>
    <t>8. Pending shortage assets</t>
  </si>
  <si>
    <t>1. Inventories</t>
  </si>
  <si>
    <t>2. Allowance for inventories</t>
  </si>
  <si>
    <t>1. Allowance for Premium from Reinsurance ceding</t>
  </si>
  <si>
    <t>2. Allowance for Reinsurance ceding indemnities</t>
  </si>
  <si>
    <t>B. FIXED ASSETS</t>
  </si>
  <si>
    <t>3. Working capital from sub-units</t>
  </si>
  <si>
    <t>4. Long-term internal receivables</t>
  </si>
  <si>
    <t>5. Receivables from long-term lending</t>
  </si>
  <si>
    <t>6. Other long-term receivables</t>
  </si>
  <si>
    <t>6.1. Escrow amount</t>
  </si>
  <si>
    <t>6.2. Other long-term receivables</t>
  </si>
  <si>
    <t>7. Allowance for long-term receivables</t>
  </si>
  <si>
    <t xml:space="preserve">   - Accumulated Depreciation</t>
  </si>
  <si>
    <t xml:space="preserve">   - Accumulated Depreciation of Finance lease</t>
  </si>
  <si>
    <t xml:space="preserve">   - Accumulated Amortization</t>
  </si>
  <si>
    <t xml:space="preserve">   - Accumulated Depreciation of Investment property</t>
  </si>
  <si>
    <t>III. Investment property</t>
  </si>
  <si>
    <t>IV. Long-term assets in progress</t>
  </si>
  <si>
    <t>1. Long-term operation expenses in progress</t>
  </si>
  <si>
    <t>2. Construction in progress</t>
  </si>
  <si>
    <t>3. Investment in associates</t>
  </si>
  <si>
    <t xml:space="preserve">5. Held-to-maturity investment </t>
  </si>
  <si>
    <t>1. Long-term prepaid expenses</t>
  </si>
  <si>
    <t>2. Deffered income tax assets</t>
  </si>
  <si>
    <t>3. Long-term spare equipment, materials and parts</t>
  </si>
  <si>
    <t>VI. Other long-term assets</t>
  </si>
  <si>
    <t>4. Other long-term assets</t>
  </si>
  <si>
    <t xml:space="preserve">1.1. Insurance Payables </t>
  </si>
  <si>
    <t>1.2. Other Accounts Payables</t>
  </si>
  <si>
    <t>3. Tax Payables &amp; Payables to Government</t>
  </si>
  <si>
    <t>4. Employee Payables</t>
  </si>
  <si>
    <t>5. Short-term Payables</t>
  </si>
  <si>
    <t>1. Short-term Account Payables</t>
  </si>
  <si>
    <t>6. Short-term Internal Payables</t>
  </si>
  <si>
    <t xml:space="preserve">7. Construction contract progress paybles due to customers </t>
  </si>
  <si>
    <t>8. Short-term unrealized turnover</t>
  </si>
  <si>
    <t>9. Other short-term paybles</t>
  </si>
  <si>
    <t xml:space="preserve">Unearned commission revenue </t>
  </si>
  <si>
    <t>10. Short-term borrowings and loans from finance lease</t>
  </si>
  <si>
    <t>11. Allowance for short-term paybles</t>
  </si>
  <si>
    <t>12. Bonus and welfare fund</t>
  </si>
  <si>
    <t xml:space="preserve">13. Price stablizing fund </t>
  </si>
  <si>
    <t>14. Repos of Government bonds</t>
  </si>
  <si>
    <t>15. Insurance operation reserves</t>
  </si>
  <si>
    <t>15.1 Gross unearned premium reserves</t>
  </si>
  <si>
    <t xml:space="preserve">15.2 Gross claim reserves </t>
  </si>
  <si>
    <t>15.3 Compensation reserve for big loss fluctuations</t>
  </si>
  <si>
    <t>1. Long-term trade payables</t>
  </si>
  <si>
    <t>3. Long-term accruals</t>
  </si>
  <si>
    <t>4. Intercompany payables for business capital</t>
  </si>
  <si>
    <t>6. Long-term unrealized turnover</t>
  </si>
  <si>
    <t>8. Long-term borrowings and loans from finance lease</t>
  </si>
  <si>
    <t>9. Convertible bonds</t>
  </si>
  <si>
    <t>10. Preferred stocks</t>
  </si>
  <si>
    <t>11. Deffered income tax</t>
  </si>
  <si>
    <t>12. Provision for long-term paybles</t>
  </si>
  <si>
    <t>13. Science and Technology Development Fund</t>
  </si>
  <si>
    <t>- Preferred stock</t>
  </si>
  <si>
    <t>- Common stock with voting rights</t>
  </si>
  <si>
    <t>3. Conversion option to bonds</t>
  </si>
  <si>
    <t>4. Other capital</t>
  </si>
  <si>
    <t>5. Treasury stock</t>
  </si>
  <si>
    <t>6. Revaluation differences on Assets</t>
  </si>
  <si>
    <t>7. Foreign exchange differences</t>
  </si>
  <si>
    <t>8. Investment &amp; Development Fund</t>
  </si>
  <si>
    <t>10. Other Funds belonging to Equity</t>
  </si>
  <si>
    <t>11. Retained earnings</t>
  </si>
  <si>
    <t xml:space="preserve">- Accumulated undistributed profit after tax at end of last period </t>
  </si>
  <si>
    <t xml:space="preserve">- Undistributed profit after tax this period </t>
  </si>
  <si>
    <t>12. Basic Construction Capital</t>
  </si>
  <si>
    <t xml:space="preserve">13. Interest of uncontrolled shareholders </t>
  </si>
  <si>
    <t xml:space="preserve">5. Foreign currencies   </t>
  </si>
  <si>
    <t>3. Settled Bad Debt</t>
  </si>
  <si>
    <t>4. Insurance contract before the insurance liability arises</t>
  </si>
  <si>
    <t>Closing balance</t>
  </si>
  <si>
    <t>Opening balance</t>
  </si>
  <si>
    <t>2. Long-term prepaid expenses to sellers</t>
  </si>
  <si>
    <t>2. Finance lease assets</t>
  </si>
  <si>
    <t>3. Intangible fixed assets</t>
  </si>
  <si>
    <t>2. Short-term advance payments from buyers</t>
  </si>
  <si>
    <t>2. Long-term advance payments from buyers</t>
  </si>
  <si>
    <t>CT_EN</t>
  </si>
  <si>
    <t>1. Gross sales of merchandise and services</t>
  </si>
  <si>
    <t>2. Deduction</t>
  </si>
  <si>
    <t>3. Net sales of merchandise and services</t>
  </si>
  <si>
    <t>4. Cost of goods sold</t>
  </si>
  <si>
    <t>5. Gross profit from sale of merchandise and services</t>
  </si>
  <si>
    <t>6. Financial income</t>
  </si>
  <si>
    <t>7. Financial expenses</t>
  </si>
  <si>
    <t>Interest expenses</t>
  </si>
  <si>
    <t>8. Profit/Loss in joint-ventures</t>
  </si>
  <si>
    <t>8. Selling expenses</t>
  </si>
  <si>
    <t>9. General and administration expenses</t>
  </si>
  <si>
    <t>10. Operating profit (loss)</t>
  </si>
  <si>
    <t>11. Other income</t>
  </si>
  <si>
    <t>12. Other expenses</t>
  </si>
  <si>
    <t>13. Profit (loss) from other activities</t>
  </si>
  <si>
    <t>15. Accounting profit (loss) before tax</t>
  </si>
  <si>
    <t>16. Income tax payable</t>
  </si>
  <si>
    <t>17. Deferred income tax</t>
  </si>
  <si>
    <t>18. Net profit (loss) after tax</t>
  </si>
  <si>
    <t>18.1 Profit after tax of holding companies</t>
  </si>
  <si>
    <t>18.2 Profit after tax of uncontrolled shareholders</t>
  </si>
  <si>
    <t>19. Earning per share</t>
  </si>
  <si>
    <t>20. Decrease in earning per share</t>
  </si>
  <si>
    <t xml:space="preserve"> II. INCOME STATEMENT </t>
  </si>
  <si>
    <t>This Year</t>
  </si>
  <si>
    <t>Last Year</t>
  </si>
  <si>
    <t>II. Other resources and funds</t>
  </si>
  <si>
    <t>1. Government sources</t>
  </si>
  <si>
    <t>2. Government Sources Transferred to Fixed Assets</t>
  </si>
  <si>
    <t>5. Good will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</si>
</sst>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_(* #,##0.0_);_(* \(#,##0.0\);_(* &quot;-&quot;??_);_(@_)"/>
    <numFmt numFmtId="173" formatCode="_(* #,##0_);_(* \(#,##0\);_(* &quot;-&quot;??_);_(@_)"/>
  </numFmts>
  <fonts count="22">
    <font>
      <sz val="10"/>
      <name val="Arial"/>
      <family val="0"/>
    </font>
    <font>
      <b/>
      <sz val="9"/>
      <name val="Arial"/>
      <family val="2"/>
    </font>
    <font>
      <sz val="9"/>
      <name val="Arial"/>
      <family val="2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name val="Arial"/>
      <family val="0"/>
    </font>
  </fonts>
  <fills count="26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" fillId="2" borderId="0" applyNumberFormat="0" applyBorder="0" applyAlignment="0" applyProtection="0"/>
    <xf numFmtId="0" fontId="4" fillId="3" borderId="0" applyNumberFormat="0" applyBorder="0" applyAlignment="0" applyProtection="0"/>
    <xf numFmtId="0" fontId="4" fillId="4" borderId="0" applyNumberFormat="0" applyBorder="0" applyAlignment="0" applyProtection="0"/>
    <xf numFmtId="0" fontId="4" fillId="5" borderId="0" applyNumberFormat="0" applyBorder="0" applyAlignment="0" applyProtection="0"/>
    <xf numFmtId="0" fontId="4" fillId="6" borderId="0" applyNumberFormat="0" applyBorder="0" applyAlignment="0" applyProtection="0"/>
    <xf numFmtId="0" fontId="4" fillId="7" borderId="0" applyNumberFormat="0" applyBorder="0" applyAlignment="0" applyProtection="0"/>
    <xf numFmtId="0" fontId="4" fillId="8" borderId="0" applyNumberFormat="0" applyBorder="0" applyAlignment="0" applyProtection="0"/>
    <xf numFmtId="0" fontId="4" fillId="9" borderId="0" applyNumberFormat="0" applyBorder="0" applyAlignment="0" applyProtection="0"/>
    <xf numFmtId="0" fontId="4" fillId="10" borderId="0" applyNumberFormat="0" applyBorder="0" applyAlignment="0" applyProtection="0"/>
    <xf numFmtId="0" fontId="4" fillId="5" borderId="0" applyNumberFormat="0" applyBorder="0" applyAlignment="0" applyProtection="0"/>
    <xf numFmtId="0" fontId="4" fillId="8" borderId="0" applyNumberFormat="0" applyBorder="0" applyAlignment="0" applyProtection="0"/>
    <xf numFmtId="0" fontId="4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5" borderId="0" applyNumberFormat="0" applyBorder="0" applyAlignment="0" applyProtection="0"/>
    <xf numFmtId="0" fontId="5" fillId="16" borderId="0" applyNumberFormat="0" applyBorder="0" applyAlignment="0" applyProtection="0"/>
    <xf numFmtId="0" fontId="5" fillId="17" borderId="0" applyNumberFormat="0" applyBorder="0" applyAlignment="0" applyProtection="0"/>
    <xf numFmtId="0" fontId="5" fillId="18" borderId="0" applyNumberFormat="0" applyBorder="0" applyAlignment="0" applyProtection="0"/>
    <xf numFmtId="0" fontId="5" fillId="13" borderId="0" applyNumberFormat="0" applyBorder="0" applyAlignment="0" applyProtection="0"/>
    <xf numFmtId="0" fontId="5" fillId="14" borderId="0" applyNumberFormat="0" applyBorder="0" applyAlignment="0" applyProtection="0"/>
    <xf numFmtId="0" fontId="5" fillId="19" borderId="0" applyNumberFormat="0" applyBorder="0" applyAlignment="0" applyProtection="0"/>
    <xf numFmtId="0" fontId="6" fillId="3" borderId="0" applyNumberFormat="0" applyBorder="0" applyAlignment="0" applyProtection="0"/>
    <xf numFmtId="0" fontId="7" fillId="20" borderId="1" applyNumberFormat="0" applyAlignment="0" applyProtection="0"/>
    <xf numFmtId="0" fontId="8" fillId="21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10" fillId="4" borderId="0" applyNumberFormat="0" applyBorder="0" applyAlignment="0" applyProtection="0"/>
    <xf numFmtId="0" fontId="11" fillId="0" borderId="3" applyNumberFormat="0" applyFill="0" applyAlignment="0" applyProtection="0"/>
    <xf numFmtId="0" fontId="12" fillId="0" borderId="4" applyNumberFormat="0" applyFill="0" applyAlignment="0" applyProtection="0"/>
    <xf numFmtId="0" fontId="13" fillId="0" borderId="5" applyNumberFormat="0" applyFill="0" applyAlignment="0" applyProtection="0"/>
    <xf numFmtId="0" fontId="13" fillId="0" borderId="0" applyNumberFormat="0" applyFill="0" applyBorder="0" applyAlignment="0" applyProtection="0"/>
    <xf numFmtId="0" fontId="14" fillId="7" borderId="1" applyNumberFormat="0" applyAlignment="0" applyProtection="0"/>
    <xf numFmtId="0" fontId="15" fillId="0" borderId="6" applyNumberFormat="0" applyFill="0" applyAlignment="0" applyProtection="0"/>
    <xf numFmtId="0" fontId="16" fillId="22" borderId="0" applyNumberFormat="0" applyBorder="0" applyAlignment="0" applyProtection="0"/>
    <xf numFmtId="0" fontId="0" fillId="23" borderId="7" applyNumberFormat="0" applyFont="0" applyAlignment="0" applyProtection="0"/>
    <xf numFmtId="0" fontId="17" fillId="20" borderId="8" applyNumberFormat="0" applyAlignment="0" applyProtection="0"/>
    <xf numFmtId="9" fontId="0" fillId="0" borderId="0" applyFon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</cellStyleXfs>
  <cellXfs count="27">
    <xf numFmtId="0" fontId="1" fillId="0" borderId="0" xfId="0" applyFont="1" applyAlignment="1">
      <alignment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2" fillId="0" borderId="10" xfId="0" applyFont="1" applyFill="1" applyBorder="1" applyAlignment="1">
      <alignment/>
    </xf>
    <xf numFmtId="0" fontId="1" fillId="0" borderId="10" xfId="0" applyFont="1" applyFill="1" applyBorder="1" applyAlignment="1">
      <alignment/>
    </xf>
    <xf numFmtId="0" fontId="2" fillId="0" borderId="0" xfId="0" applyFont="1" applyFill="1" applyAlignment="1">
      <alignment/>
    </xf>
    <xf numFmtId="0" fontId="2" fillId="0" borderId="10" xfId="0" applyFont="1" applyBorder="1" applyAlignment="1">
      <alignment/>
    </xf>
    <xf numFmtId="0" fontId="2" fillId="0" borderId="0" xfId="0" applyFont="1" applyAlignment="1">
      <alignment/>
    </xf>
    <xf numFmtId="0" fontId="2" fillId="24" borderId="10" xfId="0" applyFont="1" applyFill="1" applyBorder="1" applyAlignment="1">
      <alignment/>
    </xf>
    <xf numFmtId="0" fontId="1" fillId="24" borderId="10" xfId="0" applyFont="1" applyFill="1" applyBorder="1" applyAlignment="1">
      <alignment/>
    </xf>
    <xf numFmtId="0" fontId="0" fillId="0" borderId="11" xfId="0" applyFont="1" applyFill="1" applyBorder="1" applyAlignment="1">
      <alignment vertical="center"/>
    </xf>
    <xf numFmtId="0" fontId="3" fillId="0" borderId="11" xfId="0" applyFont="1" applyFill="1" applyBorder="1" applyAlignment="1">
      <alignment vertical="center"/>
    </xf>
    <xf numFmtId="0" fontId="2" fillId="25" borderId="10" xfId="0" applyFont="1" applyFill="1" applyBorder="1" applyAlignment="1">
      <alignment/>
    </xf>
    <xf numFmtId="0" fontId="2" fillId="0" borderId="10" xfId="0" applyFont="1" applyFill="1" applyBorder="1" applyAlignment="1" quotePrefix="1">
      <alignment/>
    </xf>
    <xf numFmtId="0" fontId="1" fillId="0" borderId="0" xfId="0" applyFont="1" applyAlignment="1">
      <alignment horizontal="center" vertical="center"/>
    </xf>
    <xf numFmtId="0" fontId="2" fillId="0" borderId="0" xfId="0" applyFont="1" applyFill="1" applyAlignment="1">
      <alignment/>
    </xf>
    <xf numFmtId="173" fontId="1" fillId="0" borderId="10" xfId="42" applyNumberFormat="1" applyFont="1" applyBorder="1" applyAlignment="1">
      <alignment/>
    </xf>
    <xf numFmtId="173" fontId="2" fillId="0" borderId="10" xfId="42" applyNumberFormat="1" applyFont="1" applyBorder="1" applyAlignment="1">
      <alignment/>
    </xf>
    <xf numFmtId="0" fontId="2" fillId="0" borderId="0" xfId="0" applyFont="1" applyAlignment="1">
      <alignment/>
    </xf>
    <xf numFmtId="173" fontId="1" fillId="0" borderId="10" xfId="0" applyNumberFormat="1" applyFont="1" applyBorder="1" applyAlignment="1">
      <alignment/>
    </xf>
    <xf numFmtId="173" fontId="1" fillId="0" borderId="0" xfId="42" applyNumberFormat="1" applyFont="1" applyAlignment="1">
      <alignment horizontal="center" vertical="center"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1" fillId="0" borderId="0" xfId="0" applyFont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C171"/>
  <sheetViews>
    <sheetView tabSelected="1" zoomScale="120" zoomScaleNormal="120" zoomScalePageLayoutView="0" workbookViewId="0" topLeftCell="A1">
      <selection activeCell="A1" sqref="A1:IV5"/>
    </sheetView>
  </sheetViews>
  <sheetFormatPr defaultColWidth="9.140625" defaultRowHeight="12"/>
  <cols>
    <col min="1" max="1" width="50.00390625" style="0" customWidth="1"/>
    <col min="2" max="3" width="20.00390625" style="0" customWidth="1"/>
  </cols>
  <sheetData>
    <row r="3" spans="1:3" ht="12">
      <c r="A3" s="1"/>
      <c r="B3" s="17" t="s">
        <v>130</v>
      </c>
      <c r="C3" s="17" t="s">
        <v>131</v>
      </c>
    </row>
    <row r="4" spans="1:3" ht="12">
      <c r="A4" s="2" t="s">
        <v>1</v>
      </c>
      <c r="B4" s="2" t="s">
        <v>0</v>
      </c>
      <c r="C4" s="2" t="s">
        <v>0</v>
      </c>
    </row>
    <row r="5" spans="1:3" ht="12">
      <c r="A5" s="2" t="s">
        <v>2</v>
      </c>
      <c r="B5" s="22">
        <f>B6+B9+B13+B24+B27+B35</f>
        <v>112360900033</v>
      </c>
      <c r="C5" s="22">
        <f>C6+C9+C13+C24+C27+C35</f>
        <v>104010515305</v>
      </c>
    </row>
    <row r="6" spans="1:3" ht="12">
      <c r="A6" s="2" t="s">
        <v>3</v>
      </c>
      <c r="B6" s="19">
        <f>B7+B8</f>
        <v>3543852856</v>
      </c>
      <c r="C6" s="19">
        <f>C7+C8</f>
        <v>546917160</v>
      </c>
    </row>
    <row r="7" spans="1:3" ht="12">
      <c r="A7" s="3" t="s">
        <v>4</v>
      </c>
      <c r="B7" s="20">
        <v>3543852856</v>
      </c>
      <c r="C7" s="20">
        <v>546917160</v>
      </c>
    </row>
    <row r="8" spans="1:3" ht="12">
      <c r="A8" s="3" t="s">
        <v>5</v>
      </c>
      <c r="B8" s="20"/>
      <c r="C8" s="20"/>
    </row>
    <row r="9" spans="1:3" ht="12">
      <c r="A9" s="2" t="s">
        <v>6</v>
      </c>
      <c r="B9" s="19">
        <f>B10+B11+B12</f>
        <v>74000000</v>
      </c>
      <c r="C9" s="19">
        <f>C10+C11+C12</f>
        <v>0</v>
      </c>
    </row>
    <row r="10" spans="1:3" ht="12">
      <c r="A10" s="3" t="s">
        <v>47</v>
      </c>
      <c r="B10" s="20">
        <v>0</v>
      </c>
      <c r="C10" s="20">
        <v>0</v>
      </c>
    </row>
    <row r="11" spans="1:3" ht="12">
      <c r="A11" s="3" t="s">
        <v>48</v>
      </c>
      <c r="B11" s="20">
        <v>0</v>
      </c>
      <c r="C11" s="20">
        <v>0</v>
      </c>
    </row>
    <row r="12" spans="1:3" ht="12">
      <c r="A12" s="3" t="s">
        <v>49</v>
      </c>
      <c r="B12" s="20">
        <v>74000000</v>
      </c>
      <c r="C12" s="20">
        <v>0</v>
      </c>
    </row>
    <row r="13" spans="1:3" ht="12">
      <c r="A13" s="4" t="s">
        <v>7</v>
      </c>
      <c r="B13" s="19">
        <f>B14+B17+B18+B19+B20+B21+B22+B23</f>
        <v>68619510065</v>
      </c>
      <c r="C13" s="19">
        <f>C14+C17+C18+C19+C20+C21+C22+C23</f>
        <v>70713523917</v>
      </c>
    </row>
    <row r="14" spans="1:3" ht="12">
      <c r="A14" s="5" t="s">
        <v>8</v>
      </c>
      <c r="B14" s="20">
        <v>23799766532</v>
      </c>
      <c r="C14" s="20">
        <v>11917162850</v>
      </c>
    </row>
    <row r="15" spans="1:3" ht="12">
      <c r="A15" s="6" t="s">
        <v>9</v>
      </c>
      <c r="B15" s="20"/>
      <c r="C15" s="20"/>
    </row>
    <row r="16" spans="1:3" ht="12">
      <c r="A16" s="6" t="s">
        <v>10</v>
      </c>
      <c r="B16" s="20"/>
      <c r="C16" s="20"/>
    </row>
    <row r="17" spans="1:3" ht="12">
      <c r="A17" s="5" t="s">
        <v>11</v>
      </c>
      <c r="B17" s="20">
        <v>4453261445</v>
      </c>
      <c r="C17" s="20">
        <v>1727108322</v>
      </c>
    </row>
    <row r="18" spans="1:3" ht="12">
      <c r="A18" s="6" t="s">
        <v>50</v>
      </c>
      <c r="B18" s="20"/>
      <c r="C18" s="20"/>
    </row>
    <row r="19" spans="1:3" ht="12">
      <c r="A19" s="6" t="s">
        <v>51</v>
      </c>
      <c r="B19" s="20"/>
      <c r="C19" s="20"/>
    </row>
    <row r="20" spans="1:3" ht="12">
      <c r="A20" s="6" t="s">
        <v>52</v>
      </c>
      <c r="B20" s="20"/>
      <c r="C20" s="20"/>
    </row>
    <row r="21" spans="1:3" ht="12">
      <c r="A21" s="6" t="s">
        <v>53</v>
      </c>
      <c r="B21" s="20">
        <v>44732728751</v>
      </c>
      <c r="C21" s="20">
        <v>61435499408</v>
      </c>
    </row>
    <row r="22" spans="1:3" ht="12">
      <c r="A22" s="6" t="s">
        <v>54</v>
      </c>
      <c r="B22" s="20">
        <v>-4366246663</v>
      </c>
      <c r="C22" s="20">
        <v>-4366246663</v>
      </c>
    </row>
    <row r="23" spans="1:3" ht="12">
      <c r="A23" s="6" t="s">
        <v>55</v>
      </c>
      <c r="B23" s="20"/>
      <c r="C23" s="20"/>
    </row>
    <row r="24" spans="1:3" ht="12">
      <c r="A24" s="4" t="s">
        <v>12</v>
      </c>
      <c r="B24" s="19">
        <f>B25+B26</f>
        <v>34689097967</v>
      </c>
      <c r="C24" s="19">
        <f>C25+C26</f>
        <v>28358265109</v>
      </c>
    </row>
    <row r="25" spans="1:3" ht="12">
      <c r="A25" s="6" t="s">
        <v>56</v>
      </c>
      <c r="B25" s="20">
        <v>34689097967</v>
      </c>
      <c r="C25" s="20">
        <v>28358265109</v>
      </c>
    </row>
    <row r="26" spans="1:3" ht="12">
      <c r="A26" s="6" t="s">
        <v>57</v>
      </c>
      <c r="B26" s="20"/>
      <c r="C26" s="20"/>
    </row>
    <row r="27" spans="1:3" ht="12">
      <c r="A27" s="4" t="s">
        <v>13</v>
      </c>
      <c r="B27" s="19">
        <f>B28+B31+B32+B33+B34</f>
        <v>5434439145</v>
      </c>
      <c r="C27" s="19">
        <f>C28+C31+C32+C33+C34</f>
        <v>4391809119</v>
      </c>
    </row>
    <row r="28" spans="1:3" s="21" customFormat="1" ht="12">
      <c r="A28" s="5" t="s">
        <v>14</v>
      </c>
      <c r="B28" s="20">
        <v>1149711390</v>
      </c>
      <c r="C28" s="20">
        <v>497389348</v>
      </c>
    </row>
    <row r="29" spans="1:3" ht="12">
      <c r="A29" s="6" t="s">
        <v>15</v>
      </c>
      <c r="B29" s="20"/>
      <c r="C29" s="20"/>
    </row>
    <row r="30" spans="1:3" ht="12">
      <c r="A30" s="6" t="s">
        <v>16</v>
      </c>
      <c r="B30" s="20"/>
      <c r="C30" s="20"/>
    </row>
    <row r="31" spans="1:3" ht="12">
      <c r="A31" s="6" t="s">
        <v>17</v>
      </c>
      <c r="B31" s="20">
        <v>4215717630</v>
      </c>
      <c r="C31" s="20">
        <v>3703647278</v>
      </c>
    </row>
    <row r="32" spans="1:3" ht="12">
      <c r="A32" s="5" t="s">
        <v>18</v>
      </c>
      <c r="B32" s="20">
        <v>69010125</v>
      </c>
      <c r="C32" s="20">
        <v>190772493</v>
      </c>
    </row>
    <row r="33" spans="1:3" ht="12">
      <c r="A33" s="5" t="s">
        <v>19</v>
      </c>
      <c r="B33" s="20"/>
      <c r="C33" s="20"/>
    </row>
    <row r="34" spans="1:3" ht="12">
      <c r="A34" s="5" t="s">
        <v>20</v>
      </c>
      <c r="B34" s="20"/>
      <c r="C34" s="20"/>
    </row>
    <row r="35" spans="1:3" ht="12">
      <c r="A35" s="7" t="s">
        <v>21</v>
      </c>
      <c r="B35" s="19">
        <v>0</v>
      </c>
      <c r="C35" s="19">
        <v>0</v>
      </c>
    </row>
    <row r="36" spans="1:3" ht="12">
      <c r="A36" s="6" t="s">
        <v>58</v>
      </c>
      <c r="B36" s="20">
        <v>0</v>
      </c>
      <c r="C36" s="20">
        <v>0</v>
      </c>
    </row>
    <row r="37" spans="1:3" ht="12">
      <c r="A37" s="11" t="s">
        <v>59</v>
      </c>
      <c r="B37" s="20">
        <v>0</v>
      </c>
      <c r="C37" s="20">
        <v>0</v>
      </c>
    </row>
    <row r="38" spans="1:3" ht="12">
      <c r="A38" s="12" t="s">
        <v>60</v>
      </c>
      <c r="B38" s="19">
        <f>B39+B49+B59+B62+B65+B71</f>
        <v>459724725282</v>
      </c>
      <c r="C38" s="19">
        <f>C39+C49+C59+C62+C65+C71</f>
        <v>347005991746</v>
      </c>
    </row>
    <row r="39" spans="1:3" ht="12">
      <c r="A39" s="2" t="s">
        <v>22</v>
      </c>
      <c r="B39" s="19">
        <f>B40+B41+B42+B43+B44+B45+B48</f>
        <v>110000000000</v>
      </c>
      <c r="C39" s="19">
        <f>C40+C41+C42+C43+C44+C45+C48</f>
        <v>0</v>
      </c>
    </row>
    <row r="40" spans="1:3" ht="12">
      <c r="A40" s="3" t="s">
        <v>23</v>
      </c>
      <c r="B40" s="20"/>
      <c r="C40" s="20"/>
    </row>
    <row r="41" spans="1:3" ht="12">
      <c r="A41" s="3" t="s">
        <v>132</v>
      </c>
      <c r="B41" s="20"/>
      <c r="C41" s="20"/>
    </row>
    <row r="42" spans="1:3" ht="12">
      <c r="A42" s="9" t="s">
        <v>61</v>
      </c>
      <c r="B42" s="20"/>
      <c r="C42" s="20"/>
    </row>
    <row r="43" spans="1:3" ht="12">
      <c r="A43" s="9" t="s">
        <v>62</v>
      </c>
      <c r="B43" s="20"/>
      <c r="C43" s="20"/>
    </row>
    <row r="44" spans="1:3" ht="12">
      <c r="A44" s="9" t="s">
        <v>63</v>
      </c>
      <c r="B44" s="20"/>
      <c r="C44" s="20"/>
    </row>
    <row r="45" spans="1:3" s="21" customFormat="1" ht="12">
      <c r="A45" s="5" t="s">
        <v>64</v>
      </c>
      <c r="B45" s="20">
        <v>110000000000</v>
      </c>
      <c r="C45" s="20"/>
    </row>
    <row r="46" spans="1:3" ht="12">
      <c r="A46" s="6" t="s">
        <v>65</v>
      </c>
      <c r="B46" s="20"/>
      <c r="C46" s="20"/>
    </row>
    <row r="47" spans="1:3" ht="12">
      <c r="A47" s="6" t="s">
        <v>66</v>
      </c>
      <c r="B47" s="20"/>
      <c r="C47" s="20"/>
    </row>
    <row r="48" spans="1:3" ht="12">
      <c r="A48" s="6" t="s">
        <v>67</v>
      </c>
      <c r="B48" s="20"/>
      <c r="C48" s="20"/>
    </row>
    <row r="49" spans="1:3" ht="12">
      <c r="A49" s="4" t="s">
        <v>24</v>
      </c>
      <c r="B49" s="19">
        <f>B50+B53+B56</f>
        <v>78525131332</v>
      </c>
      <c r="C49" s="19">
        <f>C50+C53+C56</f>
        <v>81818089089</v>
      </c>
    </row>
    <row r="50" spans="1:3" ht="12">
      <c r="A50" s="7" t="s">
        <v>26</v>
      </c>
      <c r="B50" s="19">
        <f>B51+B52</f>
        <v>78483064302</v>
      </c>
      <c r="C50" s="19">
        <f>C51+C52</f>
        <v>81753645455</v>
      </c>
    </row>
    <row r="51" spans="1:3" ht="12.75">
      <c r="A51" s="13" t="s">
        <v>29</v>
      </c>
      <c r="B51" s="20">
        <v>118911174703</v>
      </c>
      <c r="C51" s="20">
        <v>117544375493</v>
      </c>
    </row>
    <row r="52" spans="1:3" ht="12.75">
      <c r="A52" s="13" t="s">
        <v>68</v>
      </c>
      <c r="B52" s="20">
        <v>-40428110401</v>
      </c>
      <c r="C52" s="20">
        <v>-35790730038</v>
      </c>
    </row>
    <row r="53" spans="1:3" ht="12.75">
      <c r="A53" s="14" t="s">
        <v>133</v>
      </c>
      <c r="B53" s="19">
        <f>B54+B55</f>
        <v>0</v>
      </c>
      <c r="C53" s="19">
        <f>C54+C55</f>
        <v>0</v>
      </c>
    </row>
    <row r="54" spans="1:3" ht="12.75">
      <c r="A54" s="13" t="s">
        <v>29</v>
      </c>
      <c r="B54" s="20"/>
      <c r="C54" s="20"/>
    </row>
    <row r="55" spans="1:3" ht="12.75">
      <c r="A55" s="13" t="s">
        <v>69</v>
      </c>
      <c r="B55" s="20"/>
      <c r="C55" s="20"/>
    </row>
    <row r="56" spans="1:3" ht="12.75">
      <c r="A56" s="14" t="s">
        <v>134</v>
      </c>
      <c r="B56" s="19">
        <f>B57+B58</f>
        <v>42067030</v>
      </c>
      <c r="C56" s="19">
        <f>C57+C58</f>
        <v>64443634</v>
      </c>
    </row>
    <row r="57" spans="1:3" ht="12.75">
      <c r="A57" s="13" t="s">
        <v>29</v>
      </c>
      <c r="B57" s="20">
        <v>810751750</v>
      </c>
      <c r="C57" s="20">
        <v>810751750</v>
      </c>
    </row>
    <row r="58" spans="1:3" ht="12.75">
      <c r="A58" s="13" t="s">
        <v>70</v>
      </c>
      <c r="B58" s="20">
        <v>-768684720</v>
      </c>
      <c r="C58" s="20">
        <v>-746308116</v>
      </c>
    </row>
    <row r="59" spans="1:3" ht="12.75">
      <c r="A59" s="14" t="s">
        <v>72</v>
      </c>
      <c r="B59" s="19">
        <f>B60+B61</f>
        <v>0</v>
      </c>
      <c r="C59" s="19">
        <f>C60+C61</f>
        <v>0</v>
      </c>
    </row>
    <row r="60" spans="1:3" ht="12.75">
      <c r="A60" s="13" t="s">
        <v>29</v>
      </c>
      <c r="B60" s="20">
        <v>0</v>
      </c>
      <c r="C60" s="20">
        <v>0</v>
      </c>
    </row>
    <row r="61" spans="1:3" ht="12.75">
      <c r="A61" s="13" t="s">
        <v>71</v>
      </c>
      <c r="B61" s="20">
        <v>0</v>
      </c>
      <c r="C61" s="20">
        <v>0</v>
      </c>
    </row>
    <row r="62" spans="1:3" ht="12">
      <c r="A62" s="7" t="s">
        <v>73</v>
      </c>
      <c r="B62" s="19">
        <f>B63+B64</f>
        <v>161933643853</v>
      </c>
      <c r="C62" s="19">
        <f>C63+C64</f>
        <v>155100834676</v>
      </c>
    </row>
    <row r="63" spans="1:3" ht="12">
      <c r="A63" s="6" t="s">
        <v>74</v>
      </c>
      <c r="B63" s="20">
        <v>0</v>
      </c>
      <c r="C63" s="20">
        <v>0</v>
      </c>
    </row>
    <row r="64" spans="1:3" ht="12">
      <c r="A64" s="6" t="s">
        <v>75</v>
      </c>
      <c r="B64" s="20">
        <v>161933643853</v>
      </c>
      <c r="C64" s="20">
        <v>155100834676</v>
      </c>
    </row>
    <row r="65" spans="1:3" ht="12">
      <c r="A65" s="7" t="s">
        <v>30</v>
      </c>
      <c r="B65" s="19">
        <f>B66+B67+B68+B69+B70</f>
        <v>93960000000</v>
      </c>
      <c r="C65" s="19">
        <f>C66+C67+C68+C69+C70</f>
        <v>94040000000</v>
      </c>
    </row>
    <row r="66" spans="1:3" ht="12">
      <c r="A66" s="6" t="s">
        <v>25</v>
      </c>
      <c r="B66" s="20"/>
      <c r="C66" s="20"/>
    </row>
    <row r="67" spans="1:3" ht="12">
      <c r="A67" s="6" t="s">
        <v>27</v>
      </c>
      <c r="B67" s="20"/>
      <c r="C67" s="20"/>
    </row>
    <row r="68" spans="1:3" ht="12">
      <c r="A68" s="6" t="s">
        <v>76</v>
      </c>
      <c r="B68" s="20">
        <v>93960000000</v>
      </c>
      <c r="C68" s="20">
        <v>94040000000</v>
      </c>
    </row>
    <row r="69" spans="1:3" ht="12">
      <c r="A69" s="6" t="s">
        <v>28</v>
      </c>
      <c r="B69" s="20"/>
      <c r="C69" s="20"/>
    </row>
    <row r="70" spans="1:3" ht="12">
      <c r="A70" s="6" t="s">
        <v>77</v>
      </c>
      <c r="B70" s="20"/>
      <c r="C70" s="20"/>
    </row>
    <row r="71" spans="1:3" ht="12">
      <c r="A71" s="7" t="s">
        <v>81</v>
      </c>
      <c r="B71" s="19">
        <f>B72+B73+B74+B75</f>
        <v>15305950097</v>
      </c>
      <c r="C71" s="19">
        <f>C72+C73+C74+C75</f>
        <v>16047067981</v>
      </c>
    </row>
    <row r="72" spans="1:3" ht="12">
      <c r="A72" s="6" t="s">
        <v>78</v>
      </c>
      <c r="B72" s="20">
        <v>15305950097</v>
      </c>
      <c r="C72" s="20">
        <v>16047067981</v>
      </c>
    </row>
    <row r="73" spans="1:3" ht="12">
      <c r="A73" s="6" t="s">
        <v>79</v>
      </c>
      <c r="B73" s="20"/>
      <c r="C73" s="20"/>
    </row>
    <row r="74" spans="1:3" ht="12">
      <c r="A74" s="6" t="s">
        <v>80</v>
      </c>
      <c r="B74" s="20"/>
      <c r="C74" s="20"/>
    </row>
    <row r="75" spans="1:3" ht="12">
      <c r="A75" s="6" t="s">
        <v>82</v>
      </c>
      <c r="B75" s="20"/>
      <c r="C75" s="20"/>
    </row>
    <row r="76" spans="1:3" ht="12">
      <c r="A76" s="6" t="s">
        <v>167</v>
      </c>
      <c r="B76" s="20"/>
      <c r="C76" s="20"/>
    </row>
    <row r="77" spans="1:3" ht="12">
      <c r="A77" s="4" t="s">
        <v>31</v>
      </c>
      <c r="B77" s="19">
        <f>B5+B38</f>
        <v>572085625315</v>
      </c>
      <c r="C77" s="19">
        <f>C5+C38</f>
        <v>451016507051</v>
      </c>
    </row>
    <row r="78" spans="1:3" ht="12">
      <c r="A78" s="4" t="s">
        <v>32</v>
      </c>
      <c r="B78" s="19" t="s">
        <v>0</v>
      </c>
      <c r="C78" s="19" t="s">
        <v>0</v>
      </c>
    </row>
    <row r="79" spans="1:3" ht="12">
      <c r="A79" s="4" t="s">
        <v>33</v>
      </c>
      <c r="B79" s="19">
        <f>B80+B102</f>
        <v>370934336597</v>
      </c>
      <c r="C79" s="19">
        <f>C80+C102</f>
        <v>399782089746</v>
      </c>
    </row>
    <row r="80" spans="1:3" ht="12">
      <c r="A80" s="4" t="s">
        <v>34</v>
      </c>
      <c r="B80" s="19">
        <f>B81+B84+B85+B86+B87+B88+B89+B90+B91+B93+B94+B95+B96+B97+B98</f>
        <v>156467360415</v>
      </c>
      <c r="C80" s="19">
        <f>C81+C84+C85+C86+C87+C88+C89+C90+C91+C93+C94+C95+C96+C97+C98</f>
        <v>117230906629</v>
      </c>
    </row>
    <row r="81" spans="1:3" s="21" customFormat="1" ht="12">
      <c r="A81" s="5" t="s">
        <v>88</v>
      </c>
      <c r="B81" s="20">
        <v>50211435208</v>
      </c>
      <c r="C81" s="20">
        <v>40831489295</v>
      </c>
    </row>
    <row r="82" spans="1:3" ht="12">
      <c r="A82" s="15" t="s">
        <v>83</v>
      </c>
      <c r="B82" s="20"/>
      <c r="C82" s="20"/>
    </row>
    <row r="83" spans="1:3" ht="12">
      <c r="A83" s="6" t="s">
        <v>84</v>
      </c>
      <c r="B83" s="20"/>
      <c r="C83" s="20"/>
    </row>
    <row r="84" spans="1:3" ht="12">
      <c r="A84" s="5" t="s">
        <v>135</v>
      </c>
      <c r="B84" s="20">
        <v>6779340932</v>
      </c>
      <c r="C84" s="20">
        <v>4867709268</v>
      </c>
    </row>
    <row r="85" spans="1:3" ht="12">
      <c r="A85" s="6" t="s">
        <v>85</v>
      </c>
      <c r="B85" s="20">
        <v>42750203975</v>
      </c>
      <c r="C85" s="20">
        <v>33397099909</v>
      </c>
    </row>
    <row r="86" spans="1:3" ht="12">
      <c r="A86" s="6" t="s">
        <v>86</v>
      </c>
      <c r="B86" s="20">
        <v>2042937634</v>
      </c>
      <c r="C86" s="20">
        <v>2007837365</v>
      </c>
    </row>
    <row r="87" spans="1:3" ht="12">
      <c r="A87" s="6" t="s">
        <v>87</v>
      </c>
      <c r="B87" s="20">
        <v>5459783120</v>
      </c>
      <c r="C87" s="20"/>
    </row>
    <row r="88" spans="1:3" ht="12">
      <c r="A88" s="6" t="s">
        <v>89</v>
      </c>
      <c r="B88" s="20"/>
      <c r="C88" s="20"/>
    </row>
    <row r="89" spans="1:3" ht="12">
      <c r="A89" s="6" t="s">
        <v>90</v>
      </c>
      <c r="B89" s="20"/>
      <c r="C89" s="20"/>
    </row>
    <row r="90" spans="1:3" ht="12">
      <c r="A90" s="6" t="s">
        <v>91</v>
      </c>
      <c r="B90" s="20"/>
      <c r="C90" s="20"/>
    </row>
    <row r="91" spans="1:3" ht="12">
      <c r="A91" s="6" t="s">
        <v>92</v>
      </c>
      <c r="B91" s="20">
        <v>33265909822</v>
      </c>
      <c r="C91" s="20">
        <v>15893022943</v>
      </c>
    </row>
    <row r="92" spans="1:3" ht="12">
      <c r="A92" s="15" t="s">
        <v>93</v>
      </c>
      <c r="B92" s="20"/>
      <c r="C92" s="20"/>
    </row>
    <row r="93" spans="1:3" ht="12">
      <c r="A93" s="6" t="s">
        <v>94</v>
      </c>
      <c r="B93" s="20">
        <v>15672695950</v>
      </c>
      <c r="C93" s="20">
        <v>19725042075</v>
      </c>
    </row>
    <row r="94" spans="1:3" ht="12">
      <c r="A94" s="6" t="s">
        <v>95</v>
      </c>
      <c r="B94" s="20"/>
      <c r="C94" s="20"/>
    </row>
    <row r="95" spans="1:3" ht="12">
      <c r="A95" s="6" t="s">
        <v>96</v>
      </c>
      <c r="B95" s="20">
        <v>285053774</v>
      </c>
      <c r="C95" s="20">
        <v>508705774</v>
      </c>
    </row>
    <row r="96" spans="1:3" ht="12">
      <c r="A96" s="10" t="s">
        <v>97</v>
      </c>
      <c r="B96" s="20"/>
      <c r="C96" s="20"/>
    </row>
    <row r="97" spans="1:3" ht="12">
      <c r="A97" s="6" t="s">
        <v>98</v>
      </c>
      <c r="B97" s="20"/>
      <c r="C97" s="20"/>
    </row>
    <row r="98" spans="1:3" s="21" customFormat="1" ht="12">
      <c r="A98" s="5" t="s">
        <v>99</v>
      </c>
      <c r="B98" s="20"/>
      <c r="C98" s="20"/>
    </row>
    <row r="99" spans="1:3" ht="12">
      <c r="A99" s="15" t="s">
        <v>100</v>
      </c>
      <c r="B99" s="20"/>
      <c r="C99" s="20"/>
    </row>
    <row r="100" spans="1:3" ht="12">
      <c r="A100" s="6" t="s">
        <v>101</v>
      </c>
      <c r="B100" s="20"/>
      <c r="C100" s="20"/>
    </row>
    <row r="101" spans="1:3" ht="12">
      <c r="A101" s="6" t="s">
        <v>102</v>
      </c>
      <c r="B101" s="20"/>
      <c r="C101" s="20"/>
    </row>
    <row r="102" spans="1:3" ht="12">
      <c r="A102" s="4" t="s">
        <v>35</v>
      </c>
      <c r="B102" s="19">
        <f>SUM(B103:B115)</f>
        <v>214466976182</v>
      </c>
      <c r="C102" s="19">
        <f>SUM(C103:C115)</f>
        <v>282551183117</v>
      </c>
    </row>
    <row r="103" spans="1:3" ht="12">
      <c r="A103" s="6" t="s">
        <v>103</v>
      </c>
      <c r="B103" s="20">
        <v>112551397870</v>
      </c>
      <c r="C103" s="20">
        <v>174335604805</v>
      </c>
    </row>
    <row r="104" spans="1:3" ht="12">
      <c r="A104" s="18" t="s">
        <v>136</v>
      </c>
      <c r="B104" s="20"/>
      <c r="C104" s="20"/>
    </row>
    <row r="105" spans="1:3" ht="12">
      <c r="A105" s="8" t="s">
        <v>104</v>
      </c>
      <c r="B105" s="20"/>
      <c r="C105" s="20"/>
    </row>
    <row r="106" spans="1:3" ht="12">
      <c r="A106" s="6" t="s">
        <v>105</v>
      </c>
      <c r="B106" s="20"/>
      <c r="C106" s="20"/>
    </row>
    <row r="107" spans="1:3" ht="12">
      <c r="A107" s="6" t="s">
        <v>36</v>
      </c>
      <c r="B107" s="20"/>
      <c r="C107" s="20"/>
    </row>
    <row r="108" spans="1:3" ht="12">
      <c r="A108" s="6" t="s">
        <v>106</v>
      </c>
      <c r="B108" s="20"/>
      <c r="C108" s="20"/>
    </row>
    <row r="109" spans="1:3" ht="12">
      <c r="A109" s="6" t="s">
        <v>37</v>
      </c>
      <c r="B109" s="20"/>
      <c r="C109" s="20"/>
    </row>
    <row r="110" spans="1:3" ht="12">
      <c r="A110" s="9" t="s">
        <v>107</v>
      </c>
      <c r="B110" s="20">
        <v>101915578312</v>
      </c>
      <c r="C110" s="20">
        <v>108215578312</v>
      </c>
    </row>
    <row r="111" spans="1:3" ht="12">
      <c r="A111" s="10" t="s">
        <v>108</v>
      </c>
      <c r="B111" s="20"/>
      <c r="C111" s="20"/>
    </row>
    <row r="112" spans="1:3" ht="12">
      <c r="A112" s="9" t="s">
        <v>109</v>
      </c>
      <c r="B112" s="20"/>
      <c r="C112" s="20"/>
    </row>
    <row r="113" spans="1:3" ht="12">
      <c r="A113" s="9" t="s">
        <v>110</v>
      </c>
      <c r="B113" s="20"/>
      <c r="C113" s="20"/>
    </row>
    <row r="114" spans="1:3" ht="12">
      <c r="A114" s="9" t="s">
        <v>111</v>
      </c>
      <c r="B114" s="20"/>
      <c r="C114" s="20"/>
    </row>
    <row r="115" spans="1:3" ht="12">
      <c r="A115" s="6" t="s">
        <v>112</v>
      </c>
      <c r="B115" s="20"/>
      <c r="C115" s="20"/>
    </row>
    <row r="116" spans="1:3" ht="12">
      <c r="A116" s="4" t="s">
        <v>38</v>
      </c>
      <c r="B116" s="19">
        <f>B117</f>
        <v>200976098718</v>
      </c>
      <c r="C116" s="19">
        <f>C117</f>
        <v>51059127305</v>
      </c>
    </row>
    <row r="117" spans="1:3" ht="12">
      <c r="A117" s="7" t="s">
        <v>39</v>
      </c>
      <c r="B117" s="19">
        <f>B118+B121+B122+B123+B124+B125+B126+B127+B128+B129+B130+B133+B134</f>
        <v>200976098718</v>
      </c>
      <c r="C117" s="19">
        <f>C118+C121+C122+C123+C124+C125+C126+C127+C128+C129+C130+C133+C134</f>
        <v>51059127305</v>
      </c>
    </row>
    <row r="118" spans="1:3" ht="12">
      <c r="A118" s="7" t="s">
        <v>40</v>
      </c>
      <c r="B118" s="19">
        <f>B119+B120</f>
        <v>200000000000</v>
      </c>
      <c r="C118" s="19">
        <f>C119+C120</f>
        <v>50000000000</v>
      </c>
    </row>
    <row r="119" spans="1:3" ht="12">
      <c r="A119" s="16" t="s">
        <v>114</v>
      </c>
      <c r="B119" s="20">
        <v>200000000000</v>
      </c>
      <c r="C119" s="20">
        <v>50000000000</v>
      </c>
    </row>
    <row r="120" spans="1:3" ht="12">
      <c r="A120" s="16" t="s">
        <v>113</v>
      </c>
      <c r="B120" s="20"/>
      <c r="C120" s="20"/>
    </row>
    <row r="121" spans="1:3" ht="12">
      <c r="A121" s="5" t="s">
        <v>41</v>
      </c>
      <c r="B121" s="20">
        <v>4902500000</v>
      </c>
      <c r="C121" s="20">
        <v>5000000000</v>
      </c>
    </row>
    <row r="122" spans="1:3" ht="12">
      <c r="A122" s="6" t="s">
        <v>115</v>
      </c>
      <c r="B122" s="20"/>
      <c r="C122" s="20"/>
    </row>
    <row r="123" spans="1:3" ht="12">
      <c r="A123" s="6" t="s">
        <v>116</v>
      </c>
      <c r="B123" s="20"/>
      <c r="C123" s="20"/>
    </row>
    <row r="124" spans="1:3" ht="12">
      <c r="A124" s="6" t="s">
        <v>117</v>
      </c>
      <c r="B124" s="20"/>
      <c r="C124" s="20"/>
    </row>
    <row r="125" spans="1:3" ht="12">
      <c r="A125" s="6" t="s">
        <v>118</v>
      </c>
      <c r="B125" s="20"/>
      <c r="C125" s="20"/>
    </row>
    <row r="126" spans="1:3" ht="12">
      <c r="A126" s="6" t="s">
        <v>119</v>
      </c>
      <c r="B126" s="20"/>
      <c r="C126" s="20"/>
    </row>
    <row r="127" spans="1:3" ht="12">
      <c r="A127" s="6" t="s">
        <v>120</v>
      </c>
      <c r="B127" s="20">
        <v>3267017189</v>
      </c>
      <c r="C127" s="20">
        <v>3267017189</v>
      </c>
    </row>
    <row r="128" spans="1:3" ht="12">
      <c r="A128" s="6" t="s">
        <v>42</v>
      </c>
      <c r="B128" s="20"/>
      <c r="C128" s="20"/>
    </row>
    <row r="129" spans="1:3" ht="12">
      <c r="A129" s="6" t="s">
        <v>121</v>
      </c>
      <c r="B129" s="20">
        <v>249948734</v>
      </c>
      <c r="C129" s="20">
        <v>249948734</v>
      </c>
    </row>
    <row r="130" spans="1:3" ht="12">
      <c r="A130" s="7" t="s">
        <v>122</v>
      </c>
      <c r="B130" s="19">
        <f>B131+B132</f>
        <v>-7443367205</v>
      </c>
      <c r="C130" s="19">
        <f>C131+C132</f>
        <v>-7457838618</v>
      </c>
    </row>
    <row r="131" spans="1:3" ht="12">
      <c r="A131" s="16" t="s">
        <v>123</v>
      </c>
      <c r="B131" s="20">
        <v>-7457838618</v>
      </c>
      <c r="C131" s="20">
        <v>96346279</v>
      </c>
    </row>
    <row r="132" spans="1:3" ht="12">
      <c r="A132" s="16" t="s">
        <v>124</v>
      </c>
      <c r="B132" s="20">
        <v>14471413</v>
      </c>
      <c r="C132" s="20">
        <v>-7554184897</v>
      </c>
    </row>
    <row r="133" spans="1:3" ht="12">
      <c r="A133" s="6" t="s">
        <v>125</v>
      </c>
      <c r="B133" s="20">
        <v>0</v>
      </c>
      <c r="C133" s="20">
        <v>0</v>
      </c>
    </row>
    <row r="134" spans="1:3" ht="12">
      <c r="A134" s="6" t="s">
        <v>126</v>
      </c>
      <c r="B134" s="20"/>
      <c r="C134" s="20"/>
    </row>
    <row r="135" spans="1:3" ht="12">
      <c r="A135" s="24" t="s">
        <v>164</v>
      </c>
      <c r="B135" s="19">
        <f>B136+B137</f>
        <v>175290000</v>
      </c>
      <c r="C135" s="19">
        <f>C136+C137</f>
        <v>175290000</v>
      </c>
    </row>
    <row r="136" spans="1:3" ht="12">
      <c r="A136" s="25" t="s">
        <v>165</v>
      </c>
      <c r="B136" s="20">
        <v>175290000</v>
      </c>
      <c r="C136" s="20">
        <v>175290000</v>
      </c>
    </row>
    <row r="137" spans="1:3" ht="12">
      <c r="A137" s="25" t="s">
        <v>166</v>
      </c>
      <c r="B137" s="20"/>
      <c r="C137" s="20"/>
    </row>
    <row r="138" spans="1:3" ht="12">
      <c r="A138" s="2" t="s">
        <v>43</v>
      </c>
      <c r="B138" s="19">
        <f>B79+B116+B135</f>
        <v>572085725315</v>
      </c>
      <c r="C138" s="19">
        <f>C79+C116+C135</f>
        <v>451016507051</v>
      </c>
    </row>
    <row r="139" spans="1:3" ht="12">
      <c r="A139" s="2" t="s">
        <v>44</v>
      </c>
      <c r="B139" s="19" t="s">
        <v>0</v>
      </c>
      <c r="C139" s="19" t="s">
        <v>0</v>
      </c>
    </row>
    <row r="140" spans="1:3" ht="12">
      <c r="A140" s="3" t="s">
        <v>45</v>
      </c>
      <c r="B140" s="20">
        <v>0</v>
      </c>
      <c r="C140" s="20">
        <v>0</v>
      </c>
    </row>
    <row r="141" spans="1:3" ht="12">
      <c r="A141" s="3" t="s">
        <v>46</v>
      </c>
      <c r="B141" s="20">
        <v>0</v>
      </c>
      <c r="C141" s="20">
        <v>0</v>
      </c>
    </row>
    <row r="142" spans="1:3" ht="12">
      <c r="A142" s="9" t="s">
        <v>128</v>
      </c>
      <c r="B142" s="20">
        <v>0</v>
      </c>
      <c r="C142" s="20">
        <v>0</v>
      </c>
    </row>
    <row r="143" spans="1:3" ht="12">
      <c r="A143" s="9" t="s">
        <v>129</v>
      </c>
      <c r="B143" s="20">
        <v>0</v>
      </c>
      <c r="C143" s="20">
        <v>0</v>
      </c>
    </row>
    <row r="144" spans="1:3" ht="12">
      <c r="A144" s="9" t="s">
        <v>127</v>
      </c>
      <c r="B144" s="20">
        <v>0</v>
      </c>
      <c r="C144" s="20">
        <v>0</v>
      </c>
    </row>
    <row r="145" ht="12">
      <c r="A145" s="3"/>
    </row>
    <row r="146" spans="1:3" ht="12">
      <c r="A146" s="26" t="s">
        <v>161</v>
      </c>
      <c r="B146" s="26"/>
      <c r="C146" s="26"/>
    </row>
    <row r="147" ht="12">
      <c r="A147" s="3"/>
    </row>
    <row r="148" spans="1:3" ht="12">
      <c r="A148" s="1" t="s">
        <v>137</v>
      </c>
      <c r="B148" s="23" t="s">
        <v>162</v>
      </c>
      <c r="C148" s="23" t="s">
        <v>163</v>
      </c>
    </row>
    <row r="149" spans="1:3" ht="12">
      <c r="A149" s="3" t="s">
        <v>138</v>
      </c>
      <c r="B149" s="20">
        <v>151665953740</v>
      </c>
      <c r="C149" s="20">
        <v>107552104437</v>
      </c>
    </row>
    <row r="150" spans="1:3" ht="12">
      <c r="A150" s="3" t="s">
        <v>139</v>
      </c>
      <c r="B150" s="20">
        <v>1374374609</v>
      </c>
      <c r="C150" s="20">
        <v>1159734556</v>
      </c>
    </row>
    <row r="151" spans="1:3" ht="12">
      <c r="A151" s="2" t="s">
        <v>140</v>
      </c>
      <c r="B151" s="19">
        <f>B149-B150</f>
        <v>150291579131</v>
      </c>
      <c r="C151" s="19">
        <f>C149-C150</f>
        <v>106392369881</v>
      </c>
    </row>
    <row r="152" spans="1:3" ht="12">
      <c r="A152" s="3" t="s">
        <v>141</v>
      </c>
      <c r="B152" s="20">
        <v>131690905770</v>
      </c>
      <c r="C152" s="20">
        <v>99643493500</v>
      </c>
    </row>
    <row r="153" spans="1:3" ht="12">
      <c r="A153" s="2" t="s">
        <v>142</v>
      </c>
      <c r="B153" s="19">
        <f>B151-B152</f>
        <v>18600673361</v>
      </c>
      <c r="C153" s="19">
        <f>C151-C152</f>
        <v>6748876381</v>
      </c>
    </row>
    <row r="154" spans="1:3" ht="12">
      <c r="A154" s="3" t="s">
        <v>143</v>
      </c>
      <c r="B154" s="20">
        <v>7240341890</v>
      </c>
      <c r="C154" s="20">
        <v>2269930944</v>
      </c>
    </row>
    <row r="155" spans="1:3" ht="12">
      <c r="A155" s="3" t="s">
        <v>144</v>
      </c>
      <c r="B155" s="20">
        <v>11617935331</v>
      </c>
      <c r="C155" s="20">
        <v>12026026633</v>
      </c>
    </row>
    <row r="156" spans="1:3" ht="12">
      <c r="A156" s="3" t="s">
        <v>145</v>
      </c>
      <c r="B156" s="20"/>
      <c r="C156" s="20"/>
    </row>
    <row r="157" spans="1:3" ht="12">
      <c r="A157" s="3" t="s">
        <v>146</v>
      </c>
      <c r="B157" s="20"/>
      <c r="C157" s="20"/>
    </row>
    <row r="158" spans="1:3" ht="12">
      <c r="A158" s="3" t="s">
        <v>147</v>
      </c>
      <c r="B158" s="20">
        <v>3732451389</v>
      </c>
      <c r="C158" s="20">
        <v>3139929942</v>
      </c>
    </row>
    <row r="159" spans="1:3" ht="12">
      <c r="A159" s="3" t="s">
        <v>148</v>
      </c>
      <c r="B159" s="20">
        <v>11160214655</v>
      </c>
      <c r="C159" s="20">
        <v>9864430418</v>
      </c>
    </row>
    <row r="160" spans="1:3" ht="12">
      <c r="A160" s="2" t="s">
        <v>149</v>
      </c>
      <c r="B160" s="19">
        <f>B153+B154-B155+B157-B158-B159</f>
        <v>-669586124</v>
      </c>
      <c r="C160" s="19">
        <f>C153+C154-C155+C157-C158-C159</f>
        <v>-16011579668</v>
      </c>
    </row>
    <row r="161" spans="1:3" ht="12">
      <c r="A161" s="3" t="s">
        <v>150</v>
      </c>
      <c r="B161" s="20">
        <v>3131770335</v>
      </c>
      <c r="C161" s="20">
        <v>9027071481</v>
      </c>
    </row>
    <row r="162" spans="1:3" ht="12">
      <c r="A162" s="3" t="s">
        <v>151</v>
      </c>
      <c r="B162" s="20">
        <v>2447712798</v>
      </c>
      <c r="C162" s="20">
        <v>569676710</v>
      </c>
    </row>
    <row r="163" spans="1:3" ht="12">
      <c r="A163" s="2" t="s">
        <v>152</v>
      </c>
      <c r="B163" s="19">
        <f>B161-B162</f>
        <v>684057537</v>
      </c>
      <c r="C163" s="19">
        <f>C161-C162</f>
        <v>8457394771</v>
      </c>
    </row>
    <row r="164" spans="1:3" ht="12">
      <c r="A164" s="2" t="s">
        <v>153</v>
      </c>
      <c r="B164" s="19">
        <f>B160+B163</f>
        <v>14471413</v>
      </c>
      <c r="C164" s="19">
        <f>C160+C163</f>
        <v>-7554184897</v>
      </c>
    </row>
    <row r="165" spans="1:3" ht="12">
      <c r="A165" s="3" t="s">
        <v>154</v>
      </c>
      <c r="B165" s="20"/>
      <c r="C165" s="20"/>
    </row>
    <row r="166" spans="1:3" ht="12">
      <c r="A166" s="3" t="s">
        <v>155</v>
      </c>
      <c r="B166" s="20"/>
      <c r="C166" s="20"/>
    </row>
    <row r="167" spans="1:3" ht="12">
      <c r="A167" s="2" t="s">
        <v>156</v>
      </c>
      <c r="B167" s="19">
        <f>B164-B165-B166</f>
        <v>14471413</v>
      </c>
      <c r="C167" s="19">
        <f>C164-C165-C166</f>
        <v>-7554184897</v>
      </c>
    </row>
    <row r="168" spans="1:3" ht="12">
      <c r="A168" s="3" t="s">
        <v>157</v>
      </c>
      <c r="B168" s="20"/>
      <c r="C168" s="20"/>
    </row>
    <row r="169" spans="1:3" ht="12">
      <c r="A169" s="3" t="s">
        <v>158</v>
      </c>
      <c r="B169" s="20"/>
      <c r="C169" s="20"/>
    </row>
    <row r="170" spans="1:3" ht="12">
      <c r="A170" s="3" t="s">
        <v>159</v>
      </c>
      <c r="B170" s="20"/>
      <c r="C170" s="20"/>
    </row>
    <row r="171" spans="1:3" ht="12">
      <c r="A171" s="3" t="s">
        <v>160</v>
      </c>
      <c r="B171" s="20"/>
      <c r="C171" s="20"/>
    </row>
  </sheetData>
  <sheetProtection/>
  <mergeCells count="1">
    <mergeCell ref="A146:C146"/>
  </mergeCells>
  <printOptions/>
  <pageMargins left="0.75" right="0.75" top="1" bottom="1" header="0.5" footer="0.5"/>
  <pageSetup horizontalDpi="300" verticalDpi="3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datnt</cp:lastModifiedBy>
  <dcterms:created xsi:type="dcterms:W3CDTF">2018-07-05T08:18:09Z</dcterms:created>
  <dcterms:modified xsi:type="dcterms:W3CDTF">2018-07-05T08:37:33Z</dcterms:modified>
  <cp:category/>
  <cp:version/>
  <cp:contentType/>
  <cp:contentStatus/>
</cp:coreProperties>
</file>